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60" yWindow="390" windowWidth="21840" windowHeight="10200" activeTab="3"/>
  </bookViews>
  <sheets>
    <sheet name="Références biblio" sheetId="5" r:id="rId1"/>
    <sheet name="Indicateur" sheetId="1" r:id="rId2"/>
    <sheet name="Données pour graph" sheetId="6" r:id="rId3"/>
    <sheet name="Graphique" sheetId="10" r:id="rId4"/>
  </sheets>
  <calcPr calcId="145621" iterateDelta="1E-4"/>
</workbook>
</file>

<file path=xl/calcChain.xml><?xml version="1.0" encoding="utf-8"?>
<calcChain xmlns="http://schemas.openxmlformats.org/spreadsheetml/2006/main">
  <c r="B7" i="6" l="1"/>
  <c r="B28" i="6" l="1"/>
  <c r="B29" i="6"/>
  <c r="B30" i="6"/>
  <c r="B31" i="6"/>
  <c r="B32" i="6"/>
  <c r="B27" i="6"/>
  <c r="B23" i="6"/>
  <c r="B17" i="6"/>
  <c r="B5" i="1" l="1"/>
  <c r="D36" i="1"/>
  <c r="D35" i="1"/>
  <c r="D34" i="1"/>
  <c r="D33" i="1"/>
  <c r="D32" i="1"/>
  <c r="D31" i="1"/>
  <c r="D37" i="1"/>
  <c r="Q19" i="1"/>
  <c r="N19" i="1"/>
  <c r="K19" i="1"/>
  <c r="H19" i="1"/>
  <c r="F19" i="1"/>
  <c r="D19" i="1"/>
  <c r="Q18" i="1"/>
  <c r="N18" i="1"/>
  <c r="K18" i="1"/>
  <c r="H18" i="1"/>
  <c r="F18" i="1"/>
  <c r="D18" i="1"/>
  <c r="Q17" i="1"/>
  <c r="N17" i="1"/>
  <c r="K17" i="1"/>
  <c r="H17" i="1"/>
  <c r="F17" i="1"/>
  <c r="D17" i="1"/>
  <c r="Q16" i="1"/>
  <c r="N16" i="1"/>
  <c r="K16" i="1"/>
  <c r="H16" i="1"/>
  <c r="F16" i="1"/>
  <c r="D16" i="1"/>
  <c r="Q15" i="1"/>
  <c r="N15" i="1"/>
  <c r="K15" i="1"/>
  <c r="H15" i="1"/>
  <c r="F15" i="1"/>
  <c r="D15" i="1"/>
  <c r="Q14" i="1"/>
  <c r="N14" i="1"/>
  <c r="K14" i="1"/>
  <c r="H14" i="1"/>
  <c r="F14" i="1"/>
  <c r="D14" i="1"/>
  <c r="Q13" i="1"/>
  <c r="N13" i="1"/>
  <c r="K13" i="1"/>
  <c r="H13" i="1"/>
  <c r="F13" i="1"/>
  <c r="D13" i="1"/>
  <c r="Q12" i="1"/>
  <c r="N12" i="1"/>
  <c r="K12" i="1"/>
  <c r="H12" i="1"/>
  <c r="F12" i="1"/>
  <c r="D12" i="1"/>
  <c r="Q11" i="1"/>
  <c r="N11" i="1"/>
  <c r="K11" i="1"/>
  <c r="H11" i="1"/>
  <c r="F11" i="1"/>
  <c r="D11" i="1"/>
  <c r="Q10" i="1"/>
  <c r="N10" i="1"/>
  <c r="K10" i="1"/>
  <c r="H10" i="1"/>
  <c r="F10" i="1"/>
  <c r="D10" i="1"/>
  <c r="Q9" i="1"/>
  <c r="N9" i="1"/>
  <c r="K9" i="1"/>
  <c r="H9" i="1"/>
  <c r="F9" i="1"/>
  <c r="D9" i="1"/>
  <c r="Q8" i="1"/>
  <c r="N8" i="1"/>
  <c r="K8" i="1"/>
  <c r="H8" i="1"/>
  <c r="F8" i="1"/>
  <c r="D8" i="1"/>
  <c r="C43" i="1" l="1"/>
  <c r="C42" i="1"/>
</calcChain>
</file>

<file path=xl/sharedStrings.xml><?xml version="1.0" encoding="utf-8"?>
<sst xmlns="http://schemas.openxmlformats.org/spreadsheetml/2006/main" count="77" uniqueCount="74">
  <si>
    <t>A-Grands Ouest cristallin et océanique</t>
  </si>
  <si>
    <t>B-Centre Nord semi-océanique</t>
  </si>
  <si>
    <t>C-Grand Est semi continental</t>
  </si>
  <si>
    <t>D-Vosges</t>
  </si>
  <si>
    <t>E-Jura</t>
  </si>
  <si>
    <t>F-Sud-ouest océanique</t>
  </si>
  <si>
    <t>G-Massif central</t>
  </si>
  <si>
    <t>H-Alpes</t>
  </si>
  <si>
    <t>I-Pyrénées</t>
  </si>
  <si>
    <t>J-Méditerrannée</t>
  </si>
  <si>
    <t>K-Corse</t>
  </si>
  <si>
    <t xml:space="preserve">Grande région écologique (GRECO)
(x 1000 ha)
</t>
  </si>
  <si>
    <t>Indicateur</t>
  </si>
  <si>
    <t>Code de l'indicateur</t>
  </si>
  <si>
    <t>Valeur de l'indicateur</t>
  </si>
  <si>
    <t>Taux de boisement en France métropolitaine</t>
  </si>
  <si>
    <t>Evolution du taux de boisement en France métropolitaine</t>
  </si>
  <si>
    <t>SNB-TMF-15-TBM1</t>
  </si>
  <si>
    <t>Total métropole</t>
  </si>
  <si>
    <t>Andrén, H., 1994. Effects of habitat fragmentation on birds and mammals in landscapes with different proportions of suitable habitat: a review. Oikos, 71, 355-366.</t>
  </si>
  <si>
    <t>IGN, 2013. L'IF n°31. Un siècle d'expansion des forêts françaises, IGN, Paris.</t>
  </si>
  <si>
    <t>Ministère de l'Agriculture et de la Pêche, 2011. Les indicateurs de gestion durable des forêts françaises métropolitaines - Edition 2010, MAP, Paris.</t>
  </si>
  <si>
    <t>Observatoire de la biodiversité du Nord Pas de Calais 2012. L'observatoire de la biodiversité en Nord Pas de Calais. Analyse des indicateurs 2011. Contexte, éthode et inerprétation.</t>
  </si>
  <si>
    <t>Swift, T. L. &amp; S. J. Hannon, 2010. Critical thresholds associated with habitat loss: a review of the concepts, evidence, and applications. Biological Reviews, 85, 35-53</t>
  </si>
  <si>
    <t>Ministère de l’Agriculture, de l’Alimentation, de la Pêche, de la Ruralité et de l’Aménagement du Territoire, Inventaire Forestier National (MAAPRAT-IFN) 2011. Indicateurs de gestion durable des forêts françaises métropolitaines, Edition 2010, 200 p.</t>
  </si>
  <si>
    <t>Références bibliographiques</t>
  </si>
  <si>
    <t>Evolution du taux de boisement en France métropolitaine depuis 2006</t>
  </si>
  <si>
    <t>Campagnes</t>
  </si>
  <si>
    <t>Année moyenne</t>
  </si>
  <si>
    <t>Milliers d'ha</t>
  </si>
  <si>
    <t>Taux boisement</t>
  </si>
  <si>
    <t xml:space="preserve"> 2005-2007</t>
  </si>
  <si>
    <t xml:space="preserve"> 2008 à 2012</t>
  </si>
  <si>
    <t xml:space="preserve"> 2009 à 2013</t>
  </si>
  <si>
    <t xml:space="preserve"> 2010 à 2014</t>
  </si>
  <si>
    <t>Evolution du taux de boisement en France métropolitaine en 1990 et 2000</t>
  </si>
  <si>
    <t>Année</t>
  </si>
  <si>
    <t>Taux de boisement</t>
  </si>
  <si>
    <t>Taux de boisement
Année moyenne 2010 (1)</t>
  </si>
  <si>
    <t>Taux de boisement
Année moyenne 2011 (2)</t>
  </si>
  <si>
    <t>Taux de boisement
Année moyenne 2012 (3)</t>
  </si>
  <si>
    <t>Taux de boisement
Année moyenne 2013 (4)</t>
  </si>
  <si>
    <t>(1) campagnes d'inventaire 2008 à 2012</t>
  </si>
  <si>
    <t>(2) campagnes d'inventaire 2009 à 2013</t>
  </si>
  <si>
    <t>(3) campagnes d'inventaire 2010 à 2014</t>
  </si>
  <si>
    <t>(4) campagnes d'inventaire 2011 à 2015</t>
  </si>
  <si>
    <r>
      <rPr>
        <b/>
        <sz val="11"/>
        <color theme="1"/>
        <rFont val="Calibri"/>
        <family val="2"/>
        <scheme val="minor"/>
      </rPr>
      <t>Source</t>
    </r>
    <r>
      <rPr>
        <sz val="11"/>
        <color theme="1"/>
        <rFont val="Calibri"/>
        <family val="2"/>
        <scheme val="minor"/>
      </rPr>
      <t> : IGN. Traitements : Ecofor.</t>
    </r>
  </si>
  <si>
    <t xml:space="preserve"> 2011 à 2015</t>
  </si>
  <si>
    <t>Maaf, IGN, 2016. Indicateurs de gestion durable des forêts métropolitaines, édition 2015, Résultats. Maaf-IGN, Paris, 343 p.</t>
  </si>
  <si>
    <t>Taux de boisement
Année moyenne 2014 (5)</t>
  </si>
  <si>
    <t>(5) campagnes d'inventaire 2012 à 2016</t>
  </si>
  <si>
    <t xml:space="preserve"> 2012 à 2016</t>
  </si>
  <si>
    <r>
      <rPr>
        <b/>
        <sz val="9"/>
        <color theme="1"/>
        <rFont val="Calibri"/>
        <family val="2"/>
        <scheme val="minor"/>
      </rPr>
      <t xml:space="preserve">Source </t>
    </r>
    <r>
      <rPr>
        <sz val="9"/>
        <color theme="1"/>
        <rFont val="Calibri"/>
        <family val="2"/>
        <scheme val="minor"/>
      </rPr>
      <t xml:space="preserve">: Enquête Teruti. </t>
    </r>
    <r>
      <rPr>
        <i/>
        <sz val="9"/>
        <color theme="1"/>
        <rFont val="Calibri"/>
        <family val="2"/>
        <scheme val="minor"/>
      </rPr>
      <t>In</t>
    </r>
    <r>
      <rPr>
        <sz val="9"/>
        <color theme="1"/>
        <rFont val="Calibri"/>
        <family val="2"/>
        <scheme val="minor"/>
      </rPr>
      <t xml:space="preserve"> : Maaf-IGN, 2016 - Les indicateurs de gestion durable des forêts métropolitaines (indicateur 1.1, p. 36).</t>
    </r>
  </si>
  <si>
    <t>Forest Europe, 2015. State of Europe’s Forests 2015. Ministerial Conference on the Protection of Forests in Europe, 2015, 312 p.</t>
  </si>
  <si>
    <t xml:space="preserve">Lien vers les résultats en ligne de l'inventaire forestier (IGN) : https://inventaire-forestier.ign.fr/spip.php?rubrique18 </t>
  </si>
  <si>
    <t>Taux de boisement
Année moyenne 2015 (6)</t>
  </si>
  <si>
    <t>(6) campagnes d'inventaire 2013 à 2017</t>
  </si>
  <si>
    <r>
      <rPr>
        <b/>
        <sz val="11"/>
        <color theme="1"/>
        <rFont val="Calibri"/>
        <family val="2"/>
        <scheme val="minor"/>
      </rPr>
      <t>Périmètre :</t>
    </r>
    <r>
      <rPr>
        <sz val="11"/>
        <color theme="1"/>
        <rFont val="Calibri"/>
        <family val="2"/>
        <scheme val="minor"/>
      </rPr>
      <t xml:space="preserve"> toute la forêt (forêt de production y compris peupleraies + autres forêts)</t>
    </r>
  </si>
  <si>
    <r>
      <rPr>
        <b/>
        <sz val="9"/>
        <color theme="1"/>
        <rFont val="Calibri"/>
        <family val="2"/>
        <scheme val="minor"/>
      </rPr>
      <t>Source :</t>
    </r>
    <r>
      <rPr>
        <sz val="9"/>
        <color theme="1"/>
        <rFont val="Calibri"/>
        <family val="2"/>
        <scheme val="minor"/>
      </rPr>
      <t xml:space="preserve"> IGN, outil de calcul disponible en ligne (http://inventaire-forestier.ign.fr/ocre-gp/ocregp/initCP.html)
Périmètre : toute la forêt (forêt de production y compris peupleraies + autres forêts)
Méthode : nouvelle méthode d'inventaire (mise en œuvre depuis 2005)</t>
    </r>
  </si>
  <si>
    <r>
      <t>Surface totale GRECO
(</t>
    </r>
    <r>
      <rPr>
        <b/>
        <sz val="10"/>
        <color theme="3" tint="-0.249977111117893"/>
        <rFont val="Calibri"/>
        <family val="2"/>
      </rPr>
      <t>×</t>
    </r>
    <r>
      <rPr>
        <b/>
        <sz val="10"/>
        <color theme="3" tint="-0.249977111117893"/>
        <rFont val="Calibri"/>
        <family val="2"/>
        <scheme val="minor"/>
      </rPr>
      <t xml:space="preserve"> 1 000 ha)
</t>
    </r>
    <r>
      <rPr>
        <i/>
        <sz val="10"/>
        <color theme="3" tint="-0.249977111117893"/>
        <rFont val="Calibri"/>
        <family val="2"/>
        <scheme val="minor"/>
      </rPr>
      <t>Campagnes 2005-2017</t>
    </r>
  </si>
  <si>
    <r>
      <t>Surface totale Forêt
(</t>
    </r>
    <r>
      <rPr>
        <b/>
        <sz val="10"/>
        <color rgb="FF990000"/>
        <rFont val="Calibri"/>
        <family val="2"/>
      </rPr>
      <t>×</t>
    </r>
    <r>
      <rPr>
        <b/>
        <sz val="10"/>
        <color rgb="FF990000"/>
        <rFont val="Calibri"/>
        <family val="2"/>
        <scheme val="minor"/>
      </rPr>
      <t xml:space="preserve"> 1 000 ha)
Année moyenne 2010 (1)</t>
    </r>
  </si>
  <si>
    <r>
      <t>Surface totale Forêt
(</t>
    </r>
    <r>
      <rPr>
        <b/>
        <sz val="10"/>
        <color theme="1"/>
        <rFont val="Calibri"/>
        <family val="2"/>
      </rPr>
      <t>×</t>
    </r>
    <r>
      <rPr>
        <b/>
        <sz val="10"/>
        <color theme="1"/>
        <rFont val="Calibri"/>
        <family val="2"/>
        <scheme val="minor"/>
      </rPr>
      <t xml:space="preserve"> 1 000 ha)
Année moyenne 2011 (2)</t>
    </r>
  </si>
  <si>
    <t>Surface totale Forêt
(× 1 000 ha)
Année moyenne 2012 (3)</t>
  </si>
  <si>
    <t>Surface totale Forêt
(× 1 000 ha)
Année moyenne 2014 (5)</t>
  </si>
  <si>
    <t>ST - ½ largeur de l'IC 95 (en v.a.)
(× 1 000 ha)
Année moyenne
2014 (5)</t>
  </si>
  <si>
    <t>Surface totale Forêt
(× 1 000 ha)
Année moyenne 2013 (4)</t>
  </si>
  <si>
    <t>ST - ½ largeur de l'IC 95 (en v.a.)
(× 1 000 ha)
Année moyenne
2013 (4)</t>
  </si>
  <si>
    <t>Surface totale Forêt
(× 1 000 ha)
Année moyenne 2015 (6)</t>
  </si>
  <si>
    <t>ST - ½ largeur de l'IC 95 (en v.a.)
(× 1 000 ha)
Année moyenne
2015 (6)</t>
  </si>
  <si>
    <r>
      <t xml:space="preserve">en 2015 </t>
    </r>
    <r>
      <rPr>
        <sz val="11"/>
        <rFont val="Arial"/>
        <family val="2"/>
      </rPr>
      <t>(campagnes 2013-2017)</t>
    </r>
  </si>
  <si>
    <t xml:space="preserve"> 2013 à 2017</t>
  </si>
  <si>
    <r>
      <t xml:space="preserve">Denardou A., Hervé J.-C., Dupouey J.-L., Bir J., Audinot T., Bontemps J.-D., 2017. L'expansion séculaire des forêts françaises est dominée par l'accroissement du stock sur pied et ne sature pas dans le temps. </t>
    </r>
    <r>
      <rPr>
        <i/>
        <sz val="10"/>
        <color theme="1"/>
        <rFont val="Calibri"/>
        <family val="2"/>
        <scheme val="minor"/>
      </rPr>
      <t>Revue Forestière Française</t>
    </r>
    <r>
      <rPr>
        <sz val="10"/>
        <color theme="1"/>
        <rFont val="Calibri"/>
        <family val="2"/>
        <scheme val="minor"/>
      </rPr>
      <t>, n°4-5-2017, pp 319-339.</t>
    </r>
  </si>
  <si>
    <r>
      <t xml:space="preserve">Origine des données : </t>
    </r>
    <r>
      <rPr>
        <sz val="12"/>
        <color rgb="FF000000"/>
        <rFont val="Arial"/>
        <family val="2"/>
      </rPr>
      <t>Ministère de l'agriculture et de l'alientation, enquête Teruti (pour les années 1990 et 2000) - IGN, Nouvelle méthode d'inventaire forestier (à partir de 2006)</t>
    </r>
  </si>
  <si>
    <r>
      <t>Traitements :</t>
    </r>
    <r>
      <rPr>
        <sz val="12"/>
        <color rgb="FF000000"/>
        <rFont val="Arial"/>
        <family val="2"/>
      </rPr>
      <t xml:space="preserve"> Ecofor, juin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</si>
</sst>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%"/>
    <numFmt numFmtId="165" formatCode="_-* #,##0\ _€_-;\-* #,##0\ _€_-;_-* &quot;-&quot;??\ _€_-;_-@_-"/>
    <numFmt numFmtId="166" formatCode="#,##0.0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sz val="10"/>
      <color indexed="12"/>
      <name val="Arial"/>
      <family val="2"/>
    </font>
    <font>
      <b/>
      <i/>
      <sz val="12"/>
      <color indexed="12"/>
      <name val="Arial"/>
      <family val="2"/>
    </font>
    <font>
      <sz val="14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0"/>
      <color rgb="FF990000"/>
      <name val="Calibri"/>
      <family val="2"/>
      <scheme val="minor"/>
    </font>
    <font>
      <sz val="11"/>
      <color rgb="FF990000"/>
      <name val="Calibri"/>
      <family val="2"/>
      <scheme val="minor"/>
    </font>
    <font>
      <b/>
      <sz val="12"/>
      <color rgb="FF99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</font>
    <font>
      <i/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</font>
    <font>
      <b/>
      <sz val="10"/>
      <color rgb="FF990000"/>
      <name val="Calibri"/>
      <family val="2"/>
    </font>
    <font>
      <b/>
      <sz val="10"/>
      <color theme="1"/>
      <name val="Calibri"/>
      <family val="2"/>
    </font>
    <font>
      <i/>
      <sz val="10"/>
      <color theme="1"/>
      <name val="Calibri"/>
      <family val="2"/>
      <scheme val="minor"/>
    </font>
    <font>
      <i/>
      <sz val="12"/>
      <color rgb="FF000000"/>
      <name val="Arial"/>
      <family val="2"/>
    </font>
    <font>
      <sz val="12"/>
      <color rgb="FF00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20" fillId="33" borderId="11" xfId="0" applyFont="1" applyFill="1" applyBorder="1" applyProtection="1"/>
    <xf numFmtId="0" fontId="19" fillId="35" borderId="0" xfId="0" applyFont="1" applyFill="1" applyProtection="1"/>
    <xf numFmtId="0" fontId="20" fillId="35" borderId="0" xfId="0" applyFont="1" applyFill="1" applyProtection="1"/>
    <xf numFmtId="0" fontId="21" fillId="35" borderId="0" xfId="0" applyFont="1" applyFill="1" applyProtection="1"/>
    <xf numFmtId="0" fontId="22" fillId="35" borderId="0" xfId="0" applyFont="1" applyFill="1" applyAlignment="1" applyProtection="1">
      <alignment vertical="center" wrapText="1"/>
    </xf>
    <xf numFmtId="0" fontId="23" fillId="35" borderId="0" xfId="0" applyFont="1" applyFill="1" applyProtection="1"/>
    <xf numFmtId="0" fontId="24" fillId="35" borderId="0" xfId="0" applyFont="1" applyFill="1" applyProtection="1"/>
    <xf numFmtId="0" fontId="0" fillId="35" borderId="0" xfId="0" applyFill="1" applyProtection="1"/>
    <xf numFmtId="0" fontId="0" fillId="35" borderId="0" xfId="0" applyFill="1" applyBorder="1" applyAlignment="1" applyProtection="1"/>
    <xf numFmtId="0" fontId="0" fillId="35" borderId="0" xfId="0" applyFill="1"/>
    <xf numFmtId="0" fontId="0" fillId="35" borderId="0" xfId="0" applyFill="1" applyAlignment="1">
      <alignment horizontal="center"/>
    </xf>
    <xf numFmtId="0" fontId="0" fillId="35" borderId="0" xfId="0" applyFill="1" applyAlignment="1">
      <alignment wrapText="1"/>
    </xf>
    <xf numFmtId="0" fontId="0" fillId="35" borderId="0" xfId="0" applyFont="1" applyFill="1" applyAlignment="1">
      <alignment wrapText="1"/>
    </xf>
    <xf numFmtId="0" fontId="0" fillId="35" borderId="0" xfId="0" applyFont="1" applyFill="1"/>
    <xf numFmtId="0" fontId="26" fillId="35" borderId="0" xfId="0" applyFont="1" applyFill="1" applyBorder="1" applyAlignment="1">
      <alignment wrapText="1"/>
    </xf>
    <xf numFmtId="0" fontId="27" fillId="35" borderId="0" xfId="0" applyFont="1" applyFill="1" applyBorder="1" applyAlignment="1">
      <alignment horizontal="justify"/>
    </xf>
    <xf numFmtId="0" fontId="28" fillId="35" borderId="0" xfId="0" applyFont="1" applyFill="1" applyBorder="1"/>
    <xf numFmtId="0" fontId="28" fillId="35" borderId="0" xfId="0" applyFont="1" applyFill="1" applyBorder="1" applyAlignment="1">
      <alignment wrapText="1"/>
    </xf>
    <xf numFmtId="0" fontId="16" fillId="35" borderId="0" xfId="0" applyFont="1" applyFill="1" applyBorder="1"/>
    <xf numFmtId="0" fontId="25" fillId="33" borderId="12" xfId="0" applyFont="1" applyFill="1" applyBorder="1" applyAlignment="1" applyProtection="1">
      <protection locked="0"/>
    </xf>
    <xf numFmtId="0" fontId="25" fillId="33" borderId="13" xfId="0" applyFont="1" applyFill="1" applyBorder="1" applyAlignment="1" applyProtection="1">
      <protection locked="0"/>
    </xf>
    <xf numFmtId="164" fontId="20" fillId="33" borderId="12" xfId="42" applyNumberFormat="1" applyFont="1" applyFill="1" applyBorder="1" applyProtection="1"/>
    <xf numFmtId="0" fontId="16" fillId="35" borderId="0" xfId="43" applyFont="1" applyFill="1" applyAlignment="1">
      <alignment vertical="top"/>
    </xf>
    <xf numFmtId="0" fontId="1" fillId="35" borderId="10" xfId="43" applyFill="1" applyBorder="1"/>
    <xf numFmtId="0" fontId="1" fillId="35" borderId="10" xfId="43" applyFill="1" applyBorder="1" applyAlignment="1">
      <alignment horizontal="center"/>
    </xf>
    <xf numFmtId="3" fontId="1" fillId="35" borderId="10" xfId="43" applyNumberFormat="1" applyFill="1" applyBorder="1" applyAlignment="1">
      <alignment horizontal="center"/>
    </xf>
    <xf numFmtId="0" fontId="32" fillId="35" borderId="0" xfId="43" applyFont="1" applyFill="1"/>
    <xf numFmtId="0" fontId="1" fillId="35" borderId="0" xfId="43" applyFill="1"/>
    <xf numFmtId="0" fontId="1" fillId="35" borderId="16" xfId="43" applyFill="1" applyBorder="1"/>
    <xf numFmtId="166" fontId="1" fillId="35" borderId="15" xfId="43" applyNumberFormat="1" applyFill="1" applyBorder="1" applyAlignment="1">
      <alignment horizontal="center"/>
    </xf>
    <xf numFmtId="164" fontId="0" fillId="35" borderId="16" xfId="44" applyNumberFormat="1" applyFont="1" applyFill="1" applyBorder="1" applyAlignment="1">
      <alignment horizontal="center"/>
    </xf>
    <xf numFmtId="0" fontId="33" fillId="35" borderId="10" xfId="43" applyFont="1" applyFill="1" applyBorder="1" applyAlignment="1">
      <alignment horizontal="left"/>
    </xf>
    <xf numFmtId="0" fontId="33" fillId="35" borderId="10" xfId="43" applyFont="1" applyFill="1" applyBorder="1" applyAlignment="1">
      <alignment horizontal="center"/>
    </xf>
    <xf numFmtId="0" fontId="33" fillId="35" borderId="15" xfId="43" applyFont="1" applyFill="1" applyBorder="1" applyAlignment="1">
      <alignment horizontal="center"/>
    </xf>
    <xf numFmtId="0" fontId="0" fillId="35" borderId="10" xfId="43" applyFont="1" applyFill="1" applyBorder="1"/>
    <xf numFmtId="0" fontId="39" fillId="35" borderId="0" xfId="43" applyFont="1" applyFill="1"/>
    <xf numFmtId="0" fontId="38" fillId="35" borderId="18" xfId="43" applyFont="1" applyFill="1" applyBorder="1" applyAlignment="1">
      <alignment vertical="top"/>
    </xf>
    <xf numFmtId="0" fontId="39" fillId="35" borderId="18" xfId="43" applyFont="1" applyFill="1" applyBorder="1" applyAlignment="1">
      <alignment horizontal="center"/>
    </xf>
    <xf numFmtId="164" fontId="39" fillId="35" borderId="18" xfId="43" applyNumberFormat="1" applyFont="1" applyFill="1" applyBorder="1" applyAlignment="1">
      <alignment horizontal="center"/>
    </xf>
    <xf numFmtId="0" fontId="30" fillId="35" borderId="0" xfId="43" applyFont="1" applyFill="1" applyBorder="1" applyAlignment="1">
      <alignment vertical="top" wrapText="1"/>
    </xf>
    <xf numFmtId="0" fontId="44" fillId="35" borderId="0" xfId="0" applyFont="1" applyFill="1" applyBorder="1" applyAlignment="1">
      <alignment vertical="top" wrapText="1"/>
    </xf>
    <xf numFmtId="0" fontId="18" fillId="34" borderId="10" xfId="45" applyFont="1" applyFill="1" applyBorder="1" applyAlignment="1">
      <alignment horizontal="center" vertical="center" wrapText="1"/>
    </xf>
    <xf numFmtId="0" fontId="34" fillId="34" borderId="10" xfId="45" applyFont="1" applyFill="1" applyBorder="1" applyAlignment="1">
      <alignment horizontal="center" vertical="center" wrapText="1"/>
    </xf>
    <xf numFmtId="0" fontId="40" fillId="34" borderId="10" xfId="45" applyFont="1" applyFill="1" applyBorder="1" applyAlignment="1">
      <alignment horizontal="center" vertical="center" wrapText="1"/>
    </xf>
    <xf numFmtId="0" fontId="1" fillId="35" borderId="10" xfId="45" applyFill="1" applyBorder="1" applyAlignment="1">
      <alignment wrapText="1"/>
    </xf>
    <xf numFmtId="165" fontId="35" fillId="35" borderId="10" xfId="46" applyNumberFormat="1" applyFont="1" applyFill="1" applyBorder="1" applyAlignment="1">
      <alignment wrapText="1"/>
    </xf>
    <xf numFmtId="165" fontId="41" fillId="35" borderId="10" xfId="47" applyNumberFormat="1" applyFont="1" applyFill="1" applyBorder="1" applyAlignment="1">
      <alignment wrapText="1"/>
    </xf>
    <xf numFmtId="164" fontId="41" fillId="35" borderId="10" xfId="48" applyNumberFormat="1" applyFont="1" applyFill="1" applyBorder="1" applyAlignment="1">
      <alignment horizontal="center" wrapText="1"/>
    </xf>
    <xf numFmtId="165" fontId="0" fillId="35" borderId="10" xfId="47" applyNumberFormat="1" applyFont="1" applyFill="1" applyBorder="1" applyAlignment="1">
      <alignment wrapText="1"/>
    </xf>
    <xf numFmtId="164" fontId="0" fillId="35" borderId="10" xfId="48" applyNumberFormat="1" applyFont="1" applyFill="1" applyBorder="1" applyAlignment="1">
      <alignment horizontal="center" wrapText="1"/>
    </xf>
    <xf numFmtId="1" fontId="1" fillId="0" borderId="10" xfId="49" applyNumberFormat="1" applyBorder="1"/>
    <xf numFmtId="1" fontId="1" fillId="0" borderId="10" xfId="50" applyNumberFormat="1" applyBorder="1"/>
    <xf numFmtId="0" fontId="37" fillId="36" borderId="10" xfId="45" applyFont="1" applyFill="1" applyBorder="1" applyAlignment="1">
      <alignment wrapText="1"/>
    </xf>
    <xf numFmtId="165" fontId="36" fillId="36" borderId="10" xfId="47" applyNumberFormat="1" applyFont="1" applyFill="1" applyBorder="1" applyAlignment="1">
      <alignment wrapText="1"/>
    </xf>
    <xf numFmtId="165" fontId="42" fillId="36" borderId="10" xfId="47" applyNumberFormat="1" applyFont="1" applyFill="1" applyBorder="1" applyAlignment="1">
      <alignment wrapText="1"/>
    </xf>
    <xf numFmtId="164" fontId="42" fillId="36" borderId="10" xfId="48" applyNumberFormat="1" applyFont="1" applyFill="1" applyBorder="1" applyAlignment="1">
      <alignment horizontal="center" wrapText="1"/>
    </xf>
    <xf numFmtId="165" fontId="37" fillId="36" borderId="10" xfId="47" applyNumberFormat="1" applyFont="1" applyFill="1" applyBorder="1" applyAlignment="1">
      <alignment wrapText="1"/>
    </xf>
    <xf numFmtId="164" fontId="37" fillId="36" borderId="10" xfId="48" applyNumberFormat="1" applyFont="1" applyFill="1" applyBorder="1" applyAlignment="1">
      <alignment horizontal="center" wrapText="1"/>
    </xf>
    <xf numFmtId="0" fontId="1" fillId="35" borderId="0" xfId="45" applyFill="1" applyAlignment="1">
      <alignment wrapText="1"/>
    </xf>
    <xf numFmtId="0" fontId="1" fillId="35" borderId="0" xfId="45" applyFill="1"/>
    <xf numFmtId="0" fontId="1" fillId="35" borderId="0" xfId="45" applyFill="1" applyAlignment="1"/>
    <xf numFmtId="0" fontId="1" fillId="35" borderId="10" xfId="51" applyFill="1" applyBorder="1" applyAlignment="1">
      <alignment horizontal="center"/>
    </xf>
    <xf numFmtId="3" fontId="1" fillId="35" borderId="10" xfId="51" applyNumberFormat="1" applyFill="1" applyBorder="1" applyAlignment="1">
      <alignment horizontal="center"/>
    </xf>
    <xf numFmtId="164" fontId="0" fillId="35" borderId="10" xfId="48" applyNumberFormat="1" applyFont="1" applyFill="1" applyBorder="1" applyAlignment="1">
      <alignment horizontal="center"/>
    </xf>
    <xf numFmtId="0" fontId="50" fillId="0" borderId="0" xfId="0" applyFont="1" applyAlignment="1">
      <alignment horizontal="left" vertical="center" readingOrder="1"/>
    </xf>
    <xf numFmtId="0" fontId="30" fillId="35" borderId="14" xfId="43" applyFont="1" applyFill="1" applyBorder="1" applyAlignment="1">
      <alignment horizontal="left" vertical="top" wrapText="1"/>
    </xf>
    <xf numFmtId="0" fontId="22" fillId="35" borderId="0" xfId="0" applyFont="1" applyFill="1" applyAlignment="1" applyProtection="1">
      <alignment horizontal="left" vertical="center" wrapText="1"/>
    </xf>
    <xf numFmtId="0" fontId="16" fillId="37" borderId="17" xfId="43" applyFont="1" applyFill="1" applyBorder="1" applyAlignment="1">
      <alignment horizontal="left" vertical="top"/>
    </xf>
    <xf numFmtId="0" fontId="0" fillId="35" borderId="0" xfId="0" applyFont="1" applyFill="1" applyAlignment="1">
      <alignment horizontal="left" vertical="top" wrapText="1"/>
    </xf>
  </cellXfs>
  <cellStyles count="5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Milliers 2" xfId="47"/>
    <cellStyle name="Milliers 3" xfId="46"/>
    <cellStyle name="Neutre" xfId="8" builtinId="28" customBuiltin="1"/>
    <cellStyle name="Normal" xfId="0" builtinId="0"/>
    <cellStyle name="Normal 2" xfId="43"/>
    <cellStyle name="Normal 2 2" xfId="51"/>
    <cellStyle name="Normal 3" xfId="45"/>
    <cellStyle name="Normal 7" xfId="49"/>
    <cellStyle name="Normal 8" xfId="50"/>
    <cellStyle name="Pourcentage" xfId="42" builtinId="5"/>
    <cellStyle name="Pourcentage 2" xfId="44"/>
    <cellStyle name="Pourcentage 2 2" xfId="48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  <colors>
    <mruColors>
      <color rgb="FF4F7832"/>
      <color rgb="FF4F6E32"/>
      <color rgb="FF2B3616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508876775018493E-2"/>
          <c:y val="1.8852583365034179E-2"/>
          <c:w val="0.89594411467797308"/>
          <c:h val="0.89996589087241707"/>
        </c:manualLayout>
      </c:layout>
      <c:lineChart>
        <c:grouping val="standard"/>
        <c:varyColors val="0"/>
        <c:ser>
          <c:idx val="1"/>
          <c:order val="0"/>
          <c:tx>
            <c:strRef>
              <c:f>'Données pour graph'!$B$1</c:f>
              <c:strCache>
                <c:ptCount val="1"/>
                <c:pt idx="0">
                  <c:v>Taux de boisement</c:v>
                </c:pt>
              </c:strCache>
            </c:strRef>
          </c:tx>
          <c:spPr>
            <a:ln w="50800">
              <a:solidFill>
                <a:srgbClr val="4F7832"/>
              </a:solidFill>
            </a:ln>
          </c:spPr>
          <c:marker>
            <c:symbol val="circle"/>
            <c:size val="1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bg1"/>
                </a:solidFill>
              </a:ln>
            </c:spPr>
          </c:marker>
          <c:dPt>
            <c:idx val="15"/>
            <c:bubble3D val="0"/>
            <c:spPr>
              <a:ln w="50800">
                <a:solidFill>
                  <a:srgbClr val="4F7832"/>
                </a:solidFill>
                <a:prstDash val="dash"/>
              </a:ln>
            </c:spPr>
          </c:dPt>
          <c:dPt>
            <c:idx val="21"/>
            <c:marker>
              <c:spPr>
                <a:solidFill>
                  <a:srgbClr val="4F7832"/>
                </a:solidFill>
                <a:ln>
                  <a:solidFill>
                    <a:schemeClr val="bg1"/>
                  </a:solidFill>
                </a:ln>
              </c:spPr>
            </c:marker>
            <c:bubble3D val="0"/>
            <c:spPr>
              <a:ln w="50800">
                <a:solidFill>
                  <a:srgbClr val="4F7832"/>
                </a:solidFill>
                <a:prstDash val="dash"/>
              </a:ln>
            </c:spPr>
          </c:dPt>
          <c:dPt>
            <c:idx val="25"/>
            <c:bubble3D val="0"/>
            <c:spPr>
              <a:ln w="50800">
                <a:solidFill>
                  <a:srgbClr val="4F7832"/>
                </a:solidFill>
                <a:prstDash val="dash"/>
              </a:ln>
            </c:spPr>
          </c:dPt>
          <c:dLbls>
            <c:dLbl>
              <c:idx val="25"/>
              <c:layout>
                <c:manualLayout>
                  <c:x val="-2.7251255131570094E-2"/>
                  <c:y val="3.9744833581206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1.466693586378726E-3"/>
                  <c:y val="2.5180793120768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-8.058458846490342E-2"/>
                  <c:y val="-2.4754183282988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-1.2683491486641092E-3"/>
                  <c:y val="2.10195450871224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layout>
                <c:manualLayout>
                  <c:x val="-6.5541961101016219E-2"/>
                  <c:y val="-3.93187152294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1.4665859075306891E-3"/>
                  <c:y val="-2.6835134957137508E-2"/>
                </c:manualLayout>
              </c:layout>
              <c:tx>
                <c:rich>
                  <a:bodyPr/>
                  <a:lstStyle/>
                  <a:p>
                    <a:pPr>
                      <a:defRPr sz="2000" b="1">
                        <a:solidFill>
                          <a:srgbClr val="2B3616"/>
                        </a:solidFill>
                        <a:latin typeface="Liberation Sans" panose="020B0604020202020204" pitchFamily="34" charset="0"/>
                      </a:defRPr>
                    </a:pPr>
                    <a:r>
                      <a:rPr lang="en-US" sz="2400">
                        <a:solidFill>
                          <a:srgbClr val="4F7832"/>
                        </a:solidFill>
                      </a:rPr>
                      <a:t>30,7%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 b="0">
                    <a:solidFill>
                      <a:srgbClr val="2B3616"/>
                    </a:solidFill>
                    <a:latin typeface="Liberation Sans" panose="020B0604020202020204" pitchFamily="34" charset="0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'Données pour graph'!$A$2:$A$37</c:f>
              <c:numCache>
                <c:formatCode>General</c:formatCode>
                <c:ptCount val="36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</c:numCache>
            </c:numRef>
          </c:cat>
          <c:val>
            <c:numRef>
              <c:f>'Données pour graph'!$B$2:$B$37</c:f>
              <c:numCache>
                <c:formatCode>0.0%</c:formatCode>
                <c:ptCount val="36"/>
                <c:pt idx="5">
                  <c:v>0.26242501363388476</c:v>
                </c:pt>
                <c:pt idx="15">
                  <c:v>0.27793128522086891</c:v>
                </c:pt>
                <c:pt idx="21">
                  <c:v>0.29024358748135926</c:v>
                </c:pt>
                <c:pt idx="25">
                  <c:v>0.29881602930137058</c:v>
                </c:pt>
                <c:pt idx="26">
                  <c:v>0.30109109347865598</c:v>
                </c:pt>
                <c:pt idx="27">
                  <c:v>0.30374836843772529</c:v>
                </c:pt>
                <c:pt idx="28">
                  <c:v>0.30474939667573087</c:v>
                </c:pt>
                <c:pt idx="29">
                  <c:v>0.30696985931276138</c:v>
                </c:pt>
                <c:pt idx="30">
                  <c:v>0.30729746855429046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744512"/>
        <c:axId val="150451840"/>
      </c:lineChart>
      <c:catAx>
        <c:axId val="15174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0">
                <a:latin typeface="Liberation Sans" panose="020B0604020202020204" pitchFamily="34" charset="0"/>
              </a:defRPr>
            </a:pPr>
            <a:endParaRPr lang="fr-FR"/>
          </a:p>
        </c:txPr>
        <c:crossAx val="15045184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50451840"/>
        <c:scaling>
          <c:orientation val="minMax"/>
          <c:min val="0.22000000000000003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="0">
                <a:latin typeface="Liberation Sans" panose="020B0604020202020204" pitchFamily="34" charset="0"/>
              </a:defRPr>
            </a:pPr>
            <a:endParaRPr lang="fr-FR"/>
          </a:p>
        </c:txPr>
        <c:crossAx val="151744512"/>
        <c:crosses val="autoZero"/>
        <c:crossBetween val="midCat"/>
        <c:majorUnit val="2.0000000000000004E-2"/>
        <c:minorUnit val="1.0000000000000002E-2"/>
      </c:valAx>
      <c:spPr>
        <a:noFill/>
      </c:spPr>
    </c:plotArea>
    <c:plotVisOnly val="1"/>
    <c:dispBlanksAs val="span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103938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0.06667</cdr:x>
      <cdr:y>0.91157</cdr:y>
    </cdr:from>
    <cdr:to>
      <cdr:x>1</cdr:x>
      <cdr:y>0.9948</cdr:y>
    </cdr:to>
    <cdr:sp macro="" textlink="">
      <cdr:nvSpPr>
        <cdr:cNvPr id="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9125" y="5564167"/>
          <a:ext cx="8667750" cy="5080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900"/>
            </a:lnSpc>
            <a:defRPr sz="1000"/>
          </a:pPr>
          <a:endParaRPr lang="fr-FR" sz="1600" b="0" i="0" u="none" strike="noStrike" baseline="0">
            <a:solidFill>
              <a:srgbClr val="000000"/>
            </a:solidFill>
            <a:latin typeface="Liberation Sans" panose="020B0604020202020204" pitchFamily="34" charset="0"/>
            <a:cs typeface="Arial"/>
          </a:endParaRPr>
        </a:p>
      </cdr:txBody>
    </cdr:sp>
  </cdr:relSizeAnchor>
  <cdr:relSizeAnchor xmlns:cdr="http://schemas.openxmlformats.org/drawingml/2006/chartDrawing">
    <cdr:from>
      <cdr:x>0.96068</cdr:x>
      <cdr:y>0.53447</cdr:y>
    </cdr:from>
    <cdr:to>
      <cdr:x>0.97863</cdr:x>
      <cdr:y>0.83668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8921715" y="3262342"/>
          <a:ext cx="166699" cy="18446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fr-FR" sz="700">
            <a:solidFill>
              <a:schemeClr val="bg1">
                <a:lumMod val="9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0.80598</cdr:x>
      <cdr:y>0.25488</cdr:y>
    </cdr:from>
    <cdr:to>
      <cdr:x>0.94615</cdr:x>
      <cdr:y>0.3485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7485036" y="1555772"/>
          <a:ext cx="1301741" cy="5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600" b="1">
              <a:solidFill>
                <a:schemeClr val="bg1"/>
              </a:solidFill>
            </a:rPr>
            <a:t>+ 0,</a:t>
          </a:r>
          <a:endParaRPr lang="fr-FR" sz="1400" b="0">
            <a:solidFill>
              <a:schemeClr val="bg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A12"/>
  <sheetViews>
    <sheetView workbookViewId="0"/>
  </sheetViews>
  <sheetFormatPr baseColWidth="10" defaultRowHeight="12.75" x14ac:dyDescent="0.2"/>
  <cols>
    <col min="1" max="1" width="192.85546875" style="17" bestFit="1" customWidth="1"/>
    <col min="2" max="16384" width="11.42578125" style="17"/>
  </cols>
  <sheetData>
    <row r="1" spans="1:1" ht="15" x14ac:dyDescent="0.25">
      <c r="A1" s="19" t="s">
        <v>25</v>
      </c>
    </row>
    <row r="3" spans="1:1" x14ac:dyDescent="0.2">
      <c r="A3" s="15" t="s">
        <v>19</v>
      </c>
    </row>
    <row r="4" spans="1:1" x14ac:dyDescent="0.2">
      <c r="A4" s="15" t="s">
        <v>20</v>
      </c>
    </row>
    <row r="5" spans="1:1" x14ac:dyDescent="0.2">
      <c r="A5" s="15" t="s">
        <v>21</v>
      </c>
    </row>
    <row r="6" spans="1:1" x14ac:dyDescent="0.2">
      <c r="A6" s="15" t="s">
        <v>22</v>
      </c>
    </row>
    <row r="7" spans="1:1" x14ac:dyDescent="0.2">
      <c r="A7" s="18" t="s">
        <v>23</v>
      </c>
    </row>
    <row r="8" spans="1:1" ht="25.5" x14ac:dyDescent="0.2">
      <c r="A8" s="16" t="s">
        <v>24</v>
      </c>
    </row>
    <row r="9" spans="1:1" x14ac:dyDescent="0.2">
      <c r="A9" s="17" t="s">
        <v>48</v>
      </c>
    </row>
    <row r="10" spans="1:1" x14ac:dyDescent="0.2">
      <c r="A10" s="41" t="s">
        <v>54</v>
      </c>
    </row>
    <row r="11" spans="1:1" x14ac:dyDescent="0.2">
      <c r="A11" s="41" t="s">
        <v>53</v>
      </c>
    </row>
    <row r="12" spans="1:1" x14ac:dyDescent="0.2">
      <c r="A12" s="17" t="s">
        <v>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Q48"/>
  <sheetViews>
    <sheetView zoomScale="80" zoomScaleNormal="80" workbookViewId="0">
      <selection activeCell="A47" sqref="A47:A48"/>
    </sheetView>
  </sheetViews>
  <sheetFormatPr baseColWidth="10" defaultRowHeight="15" x14ac:dyDescent="0.25"/>
  <cols>
    <col min="1" max="1" width="41.42578125" style="10" customWidth="1"/>
    <col min="2" max="2" width="20.5703125" style="10" customWidth="1"/>
    <col min="3" max="3" width="25.28515625" style="10" customWidth="1"/>
    <col min="4" max="4" width="15.85546875" style="10" customWidth="1"/>
    <col min="5" max="5" width="24.28515625" style="10" customWidth="1"/>
    <col min="6" max="6" width="15.85546875" style="10" bestFit="1" customWidth="1"/>
    <col min="7" max="7" width="23.5703125" style="10" customWidth="1"/>
    <col min="8" max="8" width="15.85546875" style="10" bestFit="1" customWidth="1"/>
    <col min="9" max="9" width="23.5703125" style="10" customWidth="1"/>
    <col min="10" max="10" width="16.7109375" style="10" customWidth="1"/>
    <col min="11" max="11" width="16" style="10" customWidth="1"/>
    <col min="12" max="12" width="23.7109375" style="10" customWidth="1"/>
    <col min="13" max="13" width="16.28515625" style="10" customWidth="1"/>
    <col min="14" max="14" width="16" style="10" customWidth="1"/>
    <col min="15" max="15" width="22.42578125" style="10" customWidth="1"/>
    <col min="16" max="16" width="17" style="10" customWidth="1"/>
    <col min="17" max="17" width="14.85546875" style="10" customWidth="1"/>
    <col min="18" max="16384" width="11.42578125" style="10"/>
  </cols>
  <sheetData>
    <row r="1" spans="1:17" s="4" customFormat="1" ht="18" x14ac:dyDescent="0.25">
      <c r="A1" s="2" t="s">
        <v>12</v>
      </c>
      <c r="B1" s="3" t="s">
        <v>15</v>
      </c>
    </row>
    <row r="2" spans="1:17" s="4" customFormat="1" x14ac:dyDescent="0.2">
      <c r="B2" s="67" t="s">
        <v>16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5"/>
      <c r="Q2" s="5"/>
    </row>
    <row r="3" spans="1:17" s="8" customFormat="1" ht="15.75" x14ac:dyDescent="0.25">
      <c r="A3" s="6" t="s">
        <v>13</v>
      </c>
      <c r="B3" s="7" t="s">
        <v>17</v>
      </c>
    </row>
    <row r="4" spans="1:17" s="8" customFormat="1" ht="16.5" thickBot="1" x14ac:dyDescent="0.3">
      <c r="A4" s="6"/>
      <c r="B4" s="7"/>
    </row>
    <row r="5" spans="1:17" s="4" customFormat="1" ht="18.75" thickBot="1" x14ac:dyDescent="0.3">
      <c r="A5" s="1" t="s">
        <v>14</v>
      </c>
      <c r="B5" s="22">
        <f>Q19</f>
        <v>0.30729470005824111</v>
      </c>
      <c r="C5" s="20" t="s">
        <v>69</v>
      </c>
      <c r="D5" s="21"/>
      <c r="E5" s="9"/>
    </row>
    <row r="7" spans="1:17" s="11" customFormat="1" ht="63.75" x14ac:dyDescent="0.25">
      <c r="A7" s="42" t="s">
        <v>11</v>
      </c>
      <c r="B7" s="43" t="s">
        <v>59</v>
      </c>
      <c r="C7" s="44" t="s">
        <v>60</v>
      </c>
      <c r="D7" s="44" t="s">
        <v>38</v>
      </c>
      <c r="E7" s="42" t="s">
        <v>61</v>
      </c>
      <c r="F7" s="42" t="s">
        <v>39</v>
      </c>
      <c r="G7" s="44" t="s">
        <v>62</v>
      </c>
      <c r="H7" s="44" t="s">
        <v>40</v>
      </c>
      <c r="I7" s="42" t="s">
        <v>65</v>
      </c>
      <c r="J7" s="42" t="s">
        <v>66</v>
      </c>
      <c r="K7" s="42" t="s">
        <v>41</v>
      </c>
      <c r="L7" s="44" t="s">
        <v>63</v>
      </c>
      <c r="M7" s="44" t="s">
        <v>64</v>
      </c>
      <c r="N7" s="44" t="s">
        <v>49</v>
      </c>
      <c r="O7" s="42" t="s">
        <v>67</v>
      </c>
      <c r="P7" s="42" t="s">
        <v>68</v>
      </c>
      <c r="Q7" s="42" t="s">
        <v>55</v>
      </c>
    </row>
    <row r="8" spans="1:17" x14ac:dyDescent="0.25">
      <c r="A8" s="45" t="s">
        <v>0</v>
      </c>
      <c r="B8" s="46">
        <v>5971.8739999999998</v>
      </c>
      <c r="C8" s="47">
        <v>655</v>
      </c>
      <c r="D8" s="48">
        <f t="shared" ref="D8:D19" si="0">C8/B8</f>
        <v>0.10968081376130843</v>
      </c>
      <c r="E8" s="49">
        <v>677</v>
      </c>
      <c r="F8" s="50">
        <f t="shared" ref="F8:F19" si="1">E8/B8</f>
        <v>0.11336474949069589</v>
      </c>
      <c r="G8" s="47">
        <v>686</v>
      </c>
      <c r="H8" s="48">
        <f t="shared" ref="H8:H19" si="2">G8/B8</f>
        <v>0.11487181410726349</v>
      </c>
      <c r="I8" s="49">
        <v>688</v>
      </c>
      <c r="J8" s="49">
        <v>26</v>
      </c>
      <c r="K8" s="50">
        <f t="shared" ref="K8:K19" si="3">I8/B8</f>
        <v>0.11520671735538962</v>
      </c>
      <c r="L8" s="47">
        <v>691</v>
      </c>
      <c r="M8" s="47">
        <v>27</v>
      </c>
      <c r="N8" s="48">
        <f t="shared" ref="N8:N19" si="4">L8/B8</f>
        <v>0.11570907222757881</v>
      </c>
      <c r="O8" s="51">
        <v>714.53599999999994</v>
      </c>
      <c r="P8" s="52">
        <v>28.131</v>
      </c>
      <c r="Q8" s="50">
        <f>O8/B8</f>
        <v>0.11965021365152714</v>
      </c>
    </row>
    <row r="9" spans="1:17" x14ac:dyDescent="0.25">
      <c r="A9" s="45" t="s">
        <v>1</v>
      </c>
      <c r="B9" s="46">
        <v>15018.227000000001</v>
      </c>
      <c r="C9" s="47">
        <v>2942</v>
      </c>
      <c r="D9" s="48">
        <f t="shared" si="0"/>
        <v>0.1958952944312268</v>
      </c>
      <c r="E9" s="49">
        <v>2952</v>
      </c>
      <c r="F9" s="50">
        <f t="shared" si="1"/>
        <v>0.19656115199217589</v>
      </c>
      <c r="G9" s="47">
        <v>2976</v>
      </c>
      <c r="H9" s="48">
        <f t="shared" si="2"/>
        <v>0.19815921013845375</v>
      </c>
      <c r="I9" s="49">
        <v>2992</v>
      </c>
      <c r="J9" s="49">
        <v>48</v>
      </c>
      <c r="K9" s="50">
        <f t="shared" si="3"/>
        <v>0.19922458223597231</v>
      </c>
      <c r="L9" s="47">
        <v>3035</v>
      </c>
      <c r="M9" s="47">
        <v>49</v>
      </c>
      <c r="N9" s="48">
        <f t="shared" si="4"/>
        <v>0.20208776974805348</v>
      </c>
      <c r="O9" s="51">
        <v>3029.8429999999998</v>
      </c>
      <c r="P9" s="52">
        <v>50.731999999999999</v>
      </c>
      <c r="Q9" s="50">
        <f>O9/B9</f>
        <v>0.20174438700387201</v>
      </c>
    </row>
    <row r="10" spans="1:17" x14ac:dyDescent="0.25">
      <c r="A10" s="45" t="s">
        <v>2</v>
      </c>
      <c r="B10" s="46">
        <v>7045.2809999999999</v>
      </c>
      <c r="C10" s="47">
        <v>2197</v>
      </c>
      <c r="D10" s="48">
        <f t="shared" si="0"/>
        <v>0.31183993938637794</v>
      </c>
      <c r="E10" s="49">
        <v>2206</v>
      </c>
      <c r="F10" s="50">
        <f t="shared" si="1"/>
        <v>0.31311739020771495</v>
      </c>
      <c r="G10" s="47">
        <v>2205</v>
      </c>
      <c r="H10" s="48">
        <f t="shared" si="2"/>
        <v>0.31297545122756637</v>
      </c>
      <c r="I10" s="49">
        <v>2197</v>
      </c>
      <c r="J10" s="49">
        <v>46</v>
      </c>
      <c r="K10" s="50">
        <f t="shared" si="3"/>
        <v>0.31183993938637794</v>
      </c>
      <c r="L10" s="47">
        <v>2229</v>
      </c>
      <c r="M10" s="47">
        <v>47</v>
      </c>
      <c r="N10" s="48">
        <f t="shared" si="4"/>
        <v>0.31638198675113172</v>
      </c>
      <c r="O10" s="51">
        <v>2232.46</v>
      </c>
      <c r="P10" s="52">
        <v>49.093000000000004</v>
      </c>
      <c r="Q10" s="50">
        <f t="shared" ref="Q10:Q19" si="5">O10/B10</f>
        <v>0.3168730956224457</v>
      </c>
    </row>
    <row r="11" spans="1:17" x14ac:dyDescent="0.25">
      <c r="A11" s="45" t="s">
        <v>3</v>
      </c>
      <c r="B11" s="46">
        <v>945.98800000000006</v>
      </c>
      <c r="C11" s="47">
        <v>577</v>
      </c>
      <c r="D11" s="48">
        <f t="shared" si="0"/>
        <v>0.60994431219000655</v>
      </c>
      <c r="E11" s="49">
        <v>578</v>
      </c>
      <c r="F11" s="50">
        <f t="shared" si="1"/>
        <v>0.61100140805168768</v>
      </c>
      <c r="G11" s="47">
        <v>585</v>
      </c>
      <c r="H11" s="48">
        <f t="shared" si="2"/>
        <v>0.61840107908345554</v>
      </c>
      <c r="I11" s="49">
        <v>587</v>
      </c>
      <c r="J11" s="49">
        <v>25</v>
      </c>
      <c r="K11" s="50">
        <f t="shared" si="3"/>
        <v>0.62051527080681779</v>
      </c>
      <c r="L11" s="47">
        <v>588</v>
      </c>
      <c r="M11" s="47">
        <v>25</v>
      </c>
      <c r="N11" s="48">
        <f t="shared" si="4"/>
        <v>0.62157236666849891</v>
      </c>
      <c r="O11" s="51">
        <v>586.94500000000005</v>
      </c>
      <c r="P11" s="52">
        <v>25.623999999999999</v>
      </c>
      <c r="Q11" s="50">
        <f t="shared" si="5"/>
        <v>0.62045713053442542</v>
      </c>
    </row>
    <row r="12" spans="1:17" x14ac:dyDescent="0.25">
      <c r="A12" s="45" t="s">
        <v>4</v>
      </c>
      <c r="B12" s="46">
        <v>962.92100000000005</v>
      </c>
      <c r="C12" s="47">
        <v>519</v>
      </c>
      <c r="D12" s="48">
        <f t="shared" si="0"/>
        <v>0.53898502577054608</v>
      </c>
      <c r="E12" s="49">
        <v>521</v>
      </c>
      <c r="F12" s="50">
        <f t="shared" si="1"/>
        <v>0.54106203935733044</v>
      </c>
      <c r="G12" s="47">
        <v>529</v>
      </c>
      <c r="H12" s="48">
        <f t="shared" si="2"/>
        <v>0.54937009370446799</v>
      </c>
      <c r="I12" s="49">
        <v>529</v>
      </c>
      <c r="J12" s="49">
        <v>23</v>
      </c>
      <c r="K12" s="50">
        <f t="shared" si="3"/>
        <v>0.54937009370446799</v>
      </c>
      <c r="L12" s="47">
        <v>532</v>
      </c>
      <c r="M12" s="47">
        <v>24</v>
      </c>
      <c r="N12" s="48">
        <f t="shared" si="4"/>
        <v>0.55248561408464447</v>
      </c>
      <c r="O12" s="51">
        <v>537.93700000000001</v>
      </c>
      <c r="P12" s="52">
        <v>24.678999999999998</v>
      </c>
      <c r="Q12" s="50">
        <f t="shared" si="5"/>
        <v>0.55865122891701391</v>
      </c>
    </row>
    <row r="13" spans="1:17" x14ac:dyDescent="0.25">
      <c r="A13" s="45" t="s">
        <v>5</v>
      </c>
      <c r="B13" s="46">
        <v>8219.223</v>
      </c>
      <c r="C13" s="47">
        <v>2490</v>
      </c>
      <c r="D13" s="48">
        <f t="shared" si="0"/>
        <v>0.30294834438729795</v>
      </c>
      <c r="E13" s="49">
        <v>2501</v>
      </c>
      <c r="F13" s="50">
        <f t="shared" si="1"/>
        <v>0.30428667040667956</v>
      </c>
      <c r="G13" s="47">
        <v>2527</v>
      </c>
      <c r="H13" s="48">
        <f t="shared" si="2"/>
        <v>0.30744998645249072</v>
      </c>
      <c r="I13" s="49">
        <v>2547</v>
      </c>
      <c r="J13" s="49">
        <v>46</v>
      </c>
      <c r="K13" s="50">
        <f t="shared" si="3"/>
        <v>0.30988330648773005</v>
      </c>
      <c r="L13" s="47">
        <v>2557</v>
      </c>
      <c r="M13" s="47">
        <v>48</v>
      </c>
      <c r="N13" s="48">
        <f t="shared" si="4"/>
        <v>0.31109996650534971</v>
      </c>
      <c r="O13" s="51">
        <v>2571.5569999999998</v>
      </c>
      <c r="P13" s="52">
        <v>49.253</v>
      </c>
      <c r="Q13" s="50">
        <f t="shared" si="5"/>
        <v>0.31287105849299862</v>
      </c>
    </row>
    <row r="14" spans="1:17" x14ac:dyDescent="0.25">
      <c r="A14" s="45" t="s">
        <v>6</v>
      </c>
      <c r="B14" s="46">
        <v>7881.9870000000001</v>
      </c>
      <c r="C14" s="47">
        <v>2887</v>
      </c>
      <c r="D14" s="48">
        <f t="shared" si="0"/>
        <v>0.3662781986318932</v>
      </c>
      <c r="E14" s="49">
        <v>2894</v>
      </c>
      <c r="F14" s="50">
        <f t="shared" si="1"/>
        <v>0.36716629956380287</v>
      </c>
      <c r="G14" s="47">
        <v>2902</v>
      </c>
      <c r="H14" s="48">
        <f t="shared" si="2"/>
        <v>0.36818127205741397</v>
      </c>
      <c r="I14" s="49">
        <v>2916</v>
      </c>
      <c r="J14" s="49">
        <v>55</v>
      </c>
      <c r="K14" s="50">
        <f t="shared" si="3"/>
        <v>0.36995747392123329</v>
      </c>
      <c r="L14" s="47">
        <v>2921</v>
      </c>
      <c r="M14" s="47">
        <v>56</v>
      </c>
      <c r="N14" s="48">
        <f t="shared" si="4"/>
        <v>0.37059183172974025</v>
      </c>
      <c r="O14" s="51">
        <v>2899.1289999999999</v>
      </c>
      <c r="P14" s="52">
        <v>57.273000000000003</v>
      </c>
      <c r="Q14" s="50">
        <f t="shared" si="5"/>
        <v>0.36781702380376924</v>
      </c>
    </row>
    <row r="15" spans="1:17" x14ac:dyDescent="0.25">
      <c r="A15" s="45" t="s">
        <v>7</v>
      </c>
      <c r="B15" s="46">
        <v>2899.8760000000002</v>
      </c>
      <c r="C15" s="47">
        <v>1468</v>
      </c>
      <c r="D15" s="48">
        <f t="shared" si="0"/>
        <v>0.50622854218594171</v>
      </c>
      <c r="E15" s="49">
        <v>1480</v>
      </c>
      <c r="F15" s="50">
        <f t="shared" si="1"/>
        <v>0.51036665016021376</v>
      </c>
      <c r="G15" s="47">
        <v>1508</v>
      </c>
      <c r="H15" s="48">
        <f t="shared" si="2"/>
        <v>0.520022235433515</v>
      </c>
      <c r="I15" s="49">
        <v>1517</v>
      </c>
      <c r="J15" s="49">
        <v>40</v>
      </c>
      <c r="K15" s="50">
        <f t="shared" si="3"/>
        <v>0.52312581641421907</v>
      </c>
      <c r="L15" s="47">
        <v>1521</v>
      </c>
      <c r="M15" s="47">
        <v>41</v>
      </c>
      <c r="N15" s="48">
        <f t="shared" si="4"/>
        <v>0.52450518573897642</v>
      </c>
      <c r="O15" s="51">
        <v>1522.105</v>
      </c>
      <c r="P15" s="52">
        <v>42.908999999999999</v>
      </c>
      <c r="Q15" s="50">
        <f t="shared" si="5"/>
        <v>0.5248862365149406</v>
      </c>
    </row>
    <row r="16" spans="1:17" x14ac:dyDescent="0.25">
      <c r="A16" s="45" t="s">
        <v>8</v>
      </c>
      <c r="B16" s="46">
        <v>1543.0840000000001</v>
      </c>
      <c r="C16" s="47">
        <v>808</v>
      </c>
      <c r="D16" s="48">
        <f t="shared" si="0"/>
        <v>0.52362671118357784</v>
      </c>
      <c r="E16" s="49">
        <v>804</v>
      </c>
      <c r="F16" s="50">
        <f t="shared" si="1"/>
        <v>0.52103449974207494</v>
      </c>
      <c r="G16" s="47">
        <v>803</v>
      </c>
      <c r="H16" s="48">
        <f t="shared" si="2"/>
        <v>0.52038644688169922</v>
      </c>
      <c r="I16" s="49">
        <v>796</v>
      </c>
      <c r="J16" s="49">
        <v>31</v>
      </c>
      <c r="K16" s="50">
        <f t="shared" si="3"/>
        <v>0.51585007685906925</v>
      </c>
      <c r="L16" s="47">
        <v>784</v>
      </c>
      <c r="M16" s="47">
        <v>32</v>
      </c>
      <c r="N16" s="48">
        <f t="shared" si="4"/>
        <v>0.50807344253456066</v>
      </c>
      <c r="O16" s="51">
        <v>777.62099999999998</v>
      </c>
      <c r="P16" s="52">
        <v>34.526000000000003</v>
      </c>
      <c r="Q16" s="50">
        <f t="shared" si="5"/>
        <v>0.50393951333822395</v>
      </c>
    </row>
    <row r="17" spans="1:17" x14ac:dyDescent="0.25">
      <c r="A17" s="45" t="s">
        <v>9</v>
      </c>
      <c r="B17" s="46">
        <v>3576.9589999999998</v>
      </c>
      <c r="C17" s="47">
        <v>1381</v>
      </c>
      <c r="D17" s="48">
        <f t="shared" si="0"/>
        <v>0.38608214407825198</v>
      </c>
      <c r="E17" s="49">
        <v>1423</v>
      </c>
      <c r="F17" s="50">
        <f t="shared" si="1"/>
        <v>0.39782396163892292</v>
      </c>
      <c r="G17" s="47">
        <v>1442</v>
      </c>
      <c r="H17" s="48">
        <f t="shared" si="2"/>
        <v>0.40313573624970261</v>
      </c>
      <c r="I17" s="49">
        <v>1453</v>
      </c>
      <c r="J17" s="49">
        <v>50</v>
      </c>
      <c r="K17" s="50">
        <f t="shared" si="3"/>
        <v>0.40621097418225932</v>
      </c>
      <c r="L17" s="47">
        <v>1464</v>
      </c>
      <c r="M17" s="47">
        <v>51</v>
      </c>
      <c r="N17" s="48">
        <f t="shared" si="4"/>
        <v>0.40928621211481597</v>
      </c>
      <c r="O17" s="51">
        <v>1462.192</v>
      </c>
      <c r="P17" s="52">
        <v>52.722999999999999</v>
      </c>
      <c r="Q17" s="50">
        <f t="shared" si="5"/>
        <v>0.40878075482553761</v>
      </c>
    </row>
    <row r="18" spans="1:17" x14ac:dyDescent="0.25">
      <c r="A18" s="45" t="s">
        <v>10</v>
      </c>
      <c r="B18" s="46">
        <v>878.08399999999995</v>
      </c>
      <c r="C18" s="47">
        <v>494</v>
      </c>
      <c r="D18" s="48">
        <f t="shared" si="0"/>
        <v>0.56258854505947042</v>
      </c>
      <c r="E18" s="49">
        <v>507</v>
      </c>
      <c r="F18" s="50">
        <f t="shared" si="1"/>
        <v>0.57739350677156176</v>
      </c>
      <c r="G18" s="47">
        <v>526</v>
      </c>
      <c r="H18" s="48">
        <f t="shared" si="2"/>
        <v>0.59903152773538759</v>
      </c>
      <c r="I18" s="49">
        <v>521</v>
      </c>
      <c r="J18" s="49">
        <v>25</v>
      </c>
      <c r="K18" s="50">
        <f t="shared" si="3"/>
        <v>0.59333731169227544</v>
      </c>
      <c r="L18" s="47">
        <v>543</v>
      </c>
      <c r="M18" s="47">
        <v>27</v>
      </c>
      <c r="N18" s="48">
        <f t="shared" si="4"/>
        <v>0.61839186228196852</v>
      </c>
      <c r="O18" s="51">
        <v>549.49199999999996</v>
      </c>
      <c r="P18" s="52">
        <v>26.876000000000001</v>
      </c>
      <c r="Q18" s="50">
        <f t="shared" si="5"/>
        <v>0.62578523239234518</v>
      </c>
    </row>
    <row r="19" spans="1:17" ht="15.75" x14ac:dyDescent="0.25">
      <c r="A19" s="53" t="s">
        <v>18</v>
      </c>
      <c r="B19" s="54">
        <v>54944</v>
      </c>
      <c r="C19" s="55">
        <v>16418</v>
      </c>
      <c r="D19" s="56">
        <f t="shared" si="0"/>
        <v>0.29881333721607456</v>
      </c>
      <c r="E19" s="57">
        <v>16543</v>
      </c>
      <c r="F19" s="58">
        <f t="shared" si="1"/>
        <v>0.3010883808969132</v>
      </c>
      <c r="G19" s="55">
        <v>16689</v>
      </c>
      <c r="H19" s="56">
        <f t="shared" si="2"/>
        <v>0.3037456319161328</v>
      </c>
      <c r="I19" s="57">
        <v>16744</v>
      </c>
      <c r="J19" s="57">
        <v>99</v>
      </c>
      <c r="K19" s="58">
        <f t="shared" si="3"/>
        <v>0.30474665113570182</v>
      </c>
      <c r="L19" s="55">
        <v>16866</v>
      </c>
      <c r="M19" s="55">
        <v>103</v>
      </c>
      <c r="N19" s="56">
        <f t="shared" si="4"/>
        <v>0.30696709376820036</v>
      </c>
      <c r="O19" s="57">
        <v>16884</v>
      </c>
      <c r="P19" s="57">
        <v>108</v>
      </c>
      <c r="Q19" s="58">
        <f t="shared" si="5"/>
        <v>0.30729470005824111</v>
      </c>
    </row>
    <row r="20" spans="1:17" x14ac:dyDescent="0.25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7" x14ac:dyDescent="0.25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7" x14ac:dyDescent="0.25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7" x14ac:dyDescent="0.25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7" x14ac:dyDescent="0.25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7" s="60" customFormat="1" x14ac:dyDescent="0.25">
      <c r="A25" s="59" t="s">
        <v>56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</row>
    <row r="26" spans="1:17" s="60" customFormat="1" x14ac:dyDescent="0.25">
      <c r="A26" s="61" t="s">
        <v>57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</row>
    <row r="27" spans="1:17" s="14" customFormat="1" ht="17.25" customHeight="1" x14ac:dyDescent="0.25">
      <c r="A27" s="69" t="s">
        <v>46</v>
      </c>
      <c r="B27" s="69"/>
      <c r="C27" s="69"/>
      <c r="D27" s="69"/>
      <c r="E27" s="69"/>
      <c r="F27" s="69"/>
      <c r="G27" s="13"/>
      <c r="H27" s="13"/>
      <c r="I27" s="13"/>
      <c r="J27" s="13"/>
      <c r="K27" s="13"/>
    </row>
    <row r="28" spans="1:17" x14ac:dyDescent="0.25">
      <c r="A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7" x14ac:dyDescent="0.25">
      <c r="A29" s="68" t="s">
        <v>26</v>
      </c>
      <c r="B29" s="68"/>
      <c r="C29" s="68"/>
      <c r="D29" s="68"/>
    </row>
    <row r="30" spans="1:17" x14ac:dyDescent="0.25">
      <c r="A30" s="32" t="s">
        <v>27</v>
      </c>
      <c r="B30" s="33" t="s">
        <v>28</v>
      </c>
      <c r="C30" s="33" t="s">
        <v>29</v>
      </c>
      <c r="D30" s="33" t="s">
        <v>30</v>
      </c>
    </row>
    <row r="31" spans="1:17" x14ac:dyDescent="0.25">
      <c r="A31" s="24" t="s">
        <v>31</v>
      </c>
      <c r="B31" s="25">
        <v>2006</v>
      </c>
      <c r="C31" s="63">
        <v>15947</v>
      </c>
      <c r="D31" s="64">
        <f t="shared" ref="D31:D36" si="6">C31/54943.505</f>
        <v>0.29024358748135926</v>
      </c>
    </row>
    <row r="32" spans="1:17" x14ac:dyDescent="0.25">
      <c r="A32" s="24" t="s">
        <v>32</v>
      </c>
      <c r="B32" s="25">
        <v>2010</v>
      </c>
      <c r="C32" s="63">
        <v>16418</v>
      </c>
      <c r="D32" s="64">
        <f t="shared" si="6"/>
        <v>0.29881602930137058</v>
      </c>
    </row>
    <row r="33" spans="1:4" x14ac:dyDescent="0.25">
      <c r="A33" s="24" t="s">
        <v>33</v>
      </c>
      <c r="B33" s="25">
        <v>2011</v>
      </c>
      <c r="C33" s="63">
        <v>16543</v>
      </c>
      <c r="D33" s="64">
        <f t="shared" si="6"/>
        <v>0.30109109347865598</v>
      </c>
    </row>
    <row r="34" spans="1:4" x14ac:dyDescent="0.25">
      <c r="A34" s="24" t="s">
        <v>34</v>
      </c>
      <c r="B34" s="25">
        <v>2012</v>
      </c>
      <c r="C34" s="63">
        <v>16689</v>
      </c>
      <c r="D34" s="64">
        <f t="shared" si="6"/>
        <v>0.30374836843772529</v>
      </c>
    </row>
    <row r="35" spans="1:4" x14ac:dyDescent="0.25">
      <c r="A35" s="35" t="s">
        <v>47</v>
      </c>
      <c r="B35" s="25">
        <v>2013</v>
      </c>
      <c r="C35" s="63">
        <v>16744</v>
      </c>
      <c r="D35" s="64">
        <f t="shared" si="6"/>
        <v>0.30474939667573087</v>
      </c>
    </row>
    <row r="36" spans="1:4" x14ac:dyDescent="0.25">
      <c r="A36" s="35" t="s">
        <v>51</v>
      </c>
      <c r="B36" s="25">
        <v>2014</v>
      </c>
      <c r="C36" s="63">
        <v>16866</v>
      </c>
      <c r="D36" s="64">
        <f t="shared" si="6"/>
        <v>0.30696985931276138</v>
      </c>
    </row>
    <row r="37" spans="1:4" s="60" customFormat="1" x14ac:dyDescent="0.25">
      <c r="A37" s="35" t="s">
        <v>70</v>
      </c>
      <c r="B37" s="62">
        <v>2015</v>
      </c>
      <c r="C37" s="63">
        <v>16884</v>
      </c>
      <c r="D37" s="64">
        <f t="shared" ref="D37" si="7">C37/54943.505</f>
        <v>0.30729746855429046</v>
      </c>
    </row>
    <row r="38" spans="1:4" ht="38.25" customHeight="1" x14ac:dyDescent="0.25">
      <c r="A38" s="66" t="s">
        <v>58</v>
      </c>
      <c r="B38" s="66"/>
      <c r="C38" s="66"/>
      <c r="D38" s="66"/>
    </row>
    <row r="39" spans="1:4" ht="16.5" x14ac:dyDescent="0.25">
      <c r="A39" s="27"/>
      <c r="B39" s="28"/>
      <c r="C39" s="28"/>
      <c r="D39" s="28"/>
    </row>
    <row r="40" spans="1:4" x14ac:dyDescent="0.25">
      <c r="A40" s="68" t="s">
        <v>35</v>
      </c>
      <c r="B40" s="68"/>
      <c r="C40" s="68"/>
      <c r="D40" s="23"/>
    </row>
    <row r="41" spans="1:4" x14ac:dyDescent="0.25">
      <c r="A41" s="32" t="s">
        <v>36</v>
      </c>
      <c r="B41" s="33" t="s">
        <v>29</v>
      </c>
      <c r="C41" s="34" t="s">
        <v>30</v>
      </c>
      <c r="D41" s="29"/>
    </row>
    <row r="42" spans="1:4" x14ac:dyDescent="0.25">
      <c r="A42" s="24">
        <v>1990</v>
      </c>
      <c r="B42" s="26">
        <v>14436</v>
      </c>
      <c r="C42" s="30">
        <f>(B42/55010)*100</f>
        <v>26.242501363388477</v>
      </c>
      <c r="D42" s="31"/>
    </row>
    <row r="43" spans="1:4" x14ac:dyDescent="0.25">
      <c r="A43" s="24">
        <v>2000</v>
      </c>
      <c r="B43" s="26">
        <v>15289</v>
      </c>
      <c r="C43" s="30">
        <f t="shared" ref="C43" si="8">(B43/55010)*100</f>
        <v>27.793128522086892</v>
      </c>
      <c r="D43" s="31"/>
    </row>
    <row r="44" spans="1:4" ht="28.5" customHeight="1" x14ac:dyDescent="0.25">
      <c r="A44" s="66" t="s">
        <v>52</v>
      </c>
      <c r="B44" s="66"/>
      <c r="C44" s="66"/>
      <c r="D44" s="40"/>
    </row>
    <row r="47" spans="1:4" x14ac:dyDescent="0.25">
      <c r="A47" s="65" t="s">
        <v>72</v>
      </c>
    </row>
    <row r="48" spans="1:4" x14ac:dyDescent="0.25">
      <c r="A48" s="65" t="s">
        <v>73</v>
      </c>
    </row>
  </sheetData>
  <mergeCells count="6">
    <mergeCell ref="A44:C44"/>
    <mergeCell ref="B2:O2"/>
    <mergeCell ref="A38:D38"/>
    <mergeCell ref="A29:D29"/>
    <mergeCell ref="A40:C40"/>
    <mergeCell ref="A27:F2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37"/>
  <sheetViews>
    <sheetView workbookViewId="0">
      <selection activeCell="B7" sqref="B7"/>
    </sheetView>
  </sheetViews>
  <sheetFormatPr baseColWidth="10" defaultRowHeight="15" x14ac:dyDescent="0.25"/>
  <cols>
    <col min="1" max="1" width="6.85546875" style="36" bestFit="1" customWidth="1"/>
    <col min="2" max="2" width="18" style="36" bestFit="1" customWidth="1"/>
    <col min="3" max="3" width="19.140625" style="36" customWidth="1"/>
    <col min="4" max="4" width="17.140625" style="36" customWidth="1"/>
    <col min="5" max="5" width="18.28515625" style="36" customWidth="1"/>
    <col min="6" max="6" width="16.5703125" style="36" customWidth="1"/>
    <col min="7" max="7" width="20.7109375" style="36" customWidth="1"/>
    <col min="8" max="8" width="8.140625" style="36" customWidth="1"/>
    <col min="9" max="11" width="11.42578125" style="36"/>
    <col min="12" max="12" width="11.5703125" style="36" bestFit="1" customWidth="1"/>
    <col min="13" max="16384" width="11.42578125" style="36"/>
  </cols>
  <sheetData>
    <row r="1" spans="1:2" x14ac:dyDescent="0.25">
      <c r="A1" s="37" t="s">
        <v>36</v>
      </c>
      <c r="B1" s="37" t="s">
        <v>37</v>
      </c>
    </row>
    <row r="2" spans="1:2" x14ac:dyDescent="0.25">
      <c r="A2" s="38">
        <v>1985</v>
      </c>
      <c r="B2" s="39"/>
    </row>
    <row r="3" spans="1:2" x14ac:dyDescent="0.25">
      <c r="A3" s="38">
        <v>1986</v>
      </c>
      <c r="B3" s="39"/>
    </row>
    <row r="4" spans="1:2" x14ac:dyDescent="0.25">
      <c r="A4" s="38">
        <v>1987</v>
      </c>
      <c r="B4" s="39"/>
    </row>
    <row r="5" spans="1:2" x14ac:dyDescent="0.25">
      <c r="A5" s="38">
        <v>1988</v>
      </c>
      <c r="B5" s="39"/>
    </row>
    <row r="6" spans="1:2" x14ac:dyDescent="0.25">
      <c r="A6" s="38">
        <v>1989</v>
      </c>
      <c r="B6" s="39"/>
    </row>
    <row r="7" spans="1:2" x14ac:dyDescent="0.25">
      <c r="A7" s="38">
        <v>1990</v>
      </c>
      <c r="B7" s="39">
        <f>Indicateur!C42/100</f>
        <v>0.26242501363388476</v>
      </c>
    </row>
    <row r="8" spans="1:2" x14ac:dyDescent="0.25">
      <c r="A8" s="38">
        <v>1991</v>
      </c>
      <c r="B8" s="39"/>
    </row>
    <row r="9" spans="1:2" x14ac:dyDescent="0.25">
      <c r="A9" s="38">
        <v>1992</v>
      </c>
      <c r="B9" s="39"/>
    </row>
    <row r="10" spans="1:2" x14ac:dyDescent="0.25">
      <c r="A10" s="38">
        <v>1993</v>
      </c>
      <c r="B10" s="39"/>
    </row>
    <row r="11" spans="1:2" x14ac:dyDescent="0.25">
      <c r="A11" s="38">
        <v>1994</v>
      </c>
      <c r="B11" s="39"/>
    </row>
    <row r="12" spans="1:2" x14ac:dyDescent="0.25">
      <c r="A12" s="38">
        <v>1995</v>
      </c>
      <c r="B12" s="39"/>
    </row>
    <row r="13" spans="1:2" x14ac:dyDescent="0.25">
      <c r="A13" s="38">
        <v>1996</v>
      </c>
      <c r="B13" s="39"/>
    </row>
    <row r="14" spans="1:2" x14ac:dyDescent="0.25">
      <c r="A14" s="38">
        <v>1997</v>
      </c>
      <c r="B14" s="39"/>
    </row>
    <row r="15" spans="1:2" x14ac:dyDescent="0.25">
      <c r="A15" s="38">
        <v>1998</v>
      </c>
      <c r="B15" s="39"/>
    </row>
    <row r="16" spans="1:2" x14ac:dyDescent="0.25">
      <c r="A16" s="38">
        <v>1999</v>
      </c>
      <c r="B16" s="39"/>
    </row>
    <row r="17" spans="1:2" x14ac:dyDescent="0.25">
      <c r="A17" s="38">
        <v>2000</v>
      </c>
      <c r="B17" s="39">
        <f>Indicateur!C43/100</f>
        <v>0.27793128522086891</v>
      </c>
    </row>
    <row r="18" spans="1:2" x14ac:dyDescent="0.25">
      <c r="A18" s="38">
        <v>2001</v>
      </c>
      <c r="B18" s="39"/>
    </row>
    <row r="19" spans="1:2" x14ac:dyDescent="0.25">
      <c r="A19" s="38">
        <v>2002</v>
      </c>
      <c r="B19" s="39"/>
    </row>
    <row r="20" spans="1:2" x14ac:dyDescent="0.25">
      <c r="A20" s="38">
        <v>2003</v>
      </c>
      <c r="B20" s="39"/>
    </row>
    <row r="21" spans="1:2" x14ac:dyDescent="0.25">
      <c r="A21" s="38">
        <v>2004</v>
      </c>
      <c r="B21" s="39"/>
    </row>
    <row r="22" spans="1:2" x14ac:dyDescent="0.25">
      <c r="A22" s="38">
        <v>2005</v>
      </c>
      <c r="B22" s="39"/>
    </row>
    <row r="23" spans="1:2" x14ac:dyDescent="0.25">
      <c r="A23" s="38">
        <v>2006</v>
      </c>
      <c r="B23" s="39">
        <f>Indicateur!D31</f>
        <v>0.29024358748135926</v>
      </c>
    </row>
    <row r="24" spans="1:2" x14ac:dyDescent="0.25">
      <c r="A24" s="38">
        <v>2007</v>
      </c>
      <c r="B24" s="39"/>
    </row>
    <row r="25" spans="1:2" x14ac:dyDescent="0.25">
      <c r="A25" s="38">
        <v>2008</v>
      </c>
      <c r="B25" s="39"/>
    </row>
    <row r="26" spans="1:2" x14ac:dyDescent="0.25">
      <c r="A26" s="38">
        <v>2009</v>
      </c>
      <c r="B26" s="39"/>
    </row>
    <row r="27" spans="1:2" x14ac:dyDescent="0.25">
      <c r="A27" s="38">
        <v>2010</v>
      </c>
      <c r="B27" s="39">
        <f>Indicateur!D32</f>
        <v>0.29881602930137058</v>
      </c>
    </row>
    <row r="28" spans="1:2" x14ac:dyDescent="0.25">
      <c r="A28" s="38">
        <v>2011</v>
      </c>
      <c r="B28" s="39">
        <f>Indicateur!D33</f>
        <v>0.30109109347865598</v>
      </c>
    </row>
    <row r="29" spans="1:2" x14ac:dyDescent="0.25">
      <c r="A29" s="38">
        <v>2012</v>
      </c>
      <c r="B29" s="39">
        <f>Indicateur!D34</f>
        <v>0.30374836843772529</v>
      </c>
    </row>
    <row r="30" spans="1:2" x14ac:dyDescent="0.25">
      <c r="A30" s="38">
        <v>2013</v>
      </c>
      <c r="B30" s="39">
        <f>Indicateur!D35</f>
        <v>0.30474939667573087</v>
      </c>
    </row>
    <row r="31" spans="1:2" x14ac:dyDescent="0.25">
      <c r="A31" s="38">
        <v>2014</v>
      </c>
      <c r="B31" s="39">
        <f>Indicateur!D36</f>
        <v>0.30696985931276138</v>
      </c>
    </row>
    <row r="32" spans="1:2" x14ac:dyDescent="0.25">
      <c r="A32" s="38">
        <v>2015</v>
      </c>
      <c r="B32" s="39">
        <f>Indicateur!D37</f>
        <v>0.30729746855429046</v>
      </c>
    </row>
    <row r="33" spans="1:2" x14ac:dyDescent="0.25">
      <c r="A33" s="38">
        <v>2016</v>
      </c>
      <c r="B33" s="39"/>
    </row>
    <row r="34" spans="1:2" x14ac:dyDescent="0.25">
      <c r="A34" s="38">
        <v>2017</v>
      </c>
      <c r="B34" s="39"/>
    </row>
    <row r="35" spans="1:2" x14ac:dyDescent="0.25">
      <c r="A35" s="38">
        <v>2018</v>
      </c>
      <c r="B35" s="39"/>
    </row>
    <row r="36" spans="1:2" x14ac:dyDescent="0.25">
      <c r="A36" s="38">
        <v>2019</v>
      </c>
      <c r="B36" s="39"/>
    </row>
    <row r="37" spans="1:2" x14ac:dyDescent="0.25">
      <c r="A37" s="38">
        <v>2020</v>
      </c>
      <c r="B37" s="3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Graphiques</vt:lpstr>
      </vt:variant>
      <vt:variant>
        <vt:i4>1</vt:i4>
      </vt:variant>
    </vt:vector>
  </HeadingPairs>
  <TitlesOfParts>
    <vt:vector size="4" baseType="lpstr">
      <vt:lpstr>Références biblio</vt:lpstr>
      <vt:lpstr>Indicateur</vt:lpstr>
      <vt:lpstr>Données pour graph</vt:lpstr>
      <vt:lpstr>Graphique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</dc:creator>
  <cp:lastModifiedBy>Mélina Vankin</cp:lastModifiedBy>
  <dcterms:created xsi:type="dcterms:W3CDTF">2015-04-27T10:56:30Z</dcterms:created>
  <dcterms:modified xsi:type="dcterms:W3CDTF">2019-09-25T12:24:03Z</dcterms:modified>
</cp:coreProperties>
</file>